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政府采购\瑾诚\2025\3.008 文峰街道道路、街巷、公厕清扫保洁及垃圾清运服务项目\2 招标文件\"/>
    </mc:Choice>
  </mc:AlternateContent>
  <xr:revisionPtr revIDLastSave="0" documentId="13_ncr:1_{C8E2E1CC-AC00-4380-89F7-343C31E7590B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道路、街巷-面积" sheetId="2" r:id="rId1"/>
    <sheet name="厕所-数量" sheetId="3" r:id="rId2"/>
  </sheets>
  <definedNames>
    <definedName name="_xlnm._FilterDatabase" localSheetId="1" hidden="1">'厕所-数量'!$A$2:$I$20</definedName>
    <definedName name="_xlnm._FilterDatabase" localSheetId="0" hidden="1">'道路、街巷-面积'!$A$2:$H$97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3" l="1"/>
  <c r="E96" i="2"/>
  <c r="C96" i="2"/>
  <c r="D95" i="2"/>
  <c r="C95" i="2"/>
  <c r="D94" i="2"/>
  <c r="D96" i="2" s="1"/>
  <c r="E93" i="2"/>
  <c r="D93" i="2"/>
  <c r="C93" i="2"/>
  <c r="E87" i="2"/>
  <c r="C87" i="2"/>
  <c r="D86" i="2"/>
  <c r="D85" i="2"/>
  <c r="D87" i="2" s="1"/>
  <c r="E79" i="2"/>
  <c r="D79" i="2"/>
  <c r="C79" i="2"/>
  <c r="E75" i="2"/>
  <c r="D74" i="2"/>
  <c r="C74" i="2"/>
  <c r="D73" i="2"/>
  <c r="D75" i="2" s="1"/>
  <c r="C73" i="2"/>
  <c r="C75" i="2" s="1"/>
  <c r="E71" i="2"/>
  <c r="D70" i="2"/>
  <c r="C70" i="2"/>
  <c r="D69" i="2"/>
  <c r="D71" i="2" s="1"/>
  <c r="C69" i="2"/>
  <c r="C71" i="2" s="1"/>
  <c r="E67" i="2"/>
  <c r="D67" i="2"/>
  <c r="C67" i="2"/>
  <c r="D65" i="2"/>
  <c r="C65" i="2"/>
  <c r="E64" i="2"/>
  <c r="D64" i="2"/>
  <c r="E63" i="2"/>
  <c r="E65" i="2" s="1"/>
  <c r="D63" i="2"/>
  <c r="E56" i="2"/>
  <c r="D56" i="2"/>
  <c r="C56" i="2"/>
  <c r="E48" i="2"/>
  <c r="C48" i="2"/>
  <c r="D42" i="2"/>
  <c r="D48" i="2" s="1"/>
  <c r="D41" i="2"/>
  <c r="E40" i="2"/>
  <c r="E97" i="2" s="1"/>
  <c r="D40" i="2"/>
  <c r="C40" i="2"/>
  <c r="C97" i="2" s="1"/>
  <c r="D97" i="2" l="1"/>
</calcChain>
</file>

<file path=xl/sharedStrings.xml><?xml version="1.0" encoding="utf-8"?>
<sst xmlns="http://schemas.openxmlformats.org/spreadsheetml/2006/main" count="210" uniqueCount="150">
  <si>
    <t>序号</t>
  </si>
  <si>
    <t>道路面积</t>
  </si>
  <si>
    <t>绿化面积</t>
  </si>
  <si>
    <t>文峰街道道路、街巷一览表</t>
  </si>
  <si>
    <t>道路名称</t>
  </si>
  <si>
    <t>长度</t>
  </si>
  <si>
    <t>备注</t>
  </si>
  <si>
    <t>原标段</t>
  </si>
  <si>
    <t>现标段</t>
  </si>
  <si>
    <t>（m）</t>
  </si>
  <si>
    <t>㎡</t>
  </si>
  <si>
    <t>55号东巷道</t>
  </si>
  <si>
    <t>东花园社区</t>
  </si>
  <si>
    <t>55号北巷道</t>
  </si>
  <si>
    <t>生资巷</t>
  </si>
  <si>
    <t>生资厂宿舍巷道</t>
  </si>
  <si>
    <t>东花园北路</t>
  </si>
  <si>
    <t>新村25幢对面巷道</t>
  </si>
  <si>
    <t>二村主巷道</t>
  </si>
  <si>
    <t>二村河边通道</t>
  </si>
  <si>
    <t>邻里中心巷道</t>
  </si>
  <si>
    <t>邻里中心活动场地</t>
  </si>
  <si>
    <t>一村主巷道</t>
  </si>
  <si>
    <t>七里河河边步行道（联谊路至东花园路）（北侧）</t>
  </si>
  <si>
    <t>毛庄到万马滨河城</t>
  </si>
  <si>
    <t>万马滨河城西南北路</t>
  </si>
  <si>
    <t>万马滨河城前巷道</t>
  </si>
  <si>
    <t>水箱厂宿舍</t>
  </si>
  <si>
    <t>发电厂宿舍</t>
  </si>
  <si>
    <t>拉丝厂宿舍</t>
  </si>
  <si>
    <t>粮食公司宿舍</t>
  </si>
  <si>
    <t>五交化宿舍</t>
  </si>
  <si>
    <t>联谊河边</t>
  </si>
  <si>
    <t>桥中-工商银行</t>
  </si>
  <si>
    <t>环卫宿舍大院</t>
  </si>
  <si>
    <t>中国移动-东花园16号路口</t>
  </si>
  <si>
    <t>嘉怡美容美发-民房路口</t>
  </si>
  <si>
    <t>小花园</t>
  </si>
  <si>
    <t>小路</t>
  </si>
  <si>
    <t>生态公厕-如家旅馆</t>
  </si>
  <si>
    <t>小支巷两条</t>
  </si>
  <si>
    <t>四条支巷</t>
  </si>
  <si>
    <t>万马滨河城南巷（毛庄周边）</t>
  </si>
  <si>
    <t>超市北</t>
  </si>
  <si>
    <t>菜场北</t>
  </si>
  <si>
    <t>东花园菜场北巷里两条巷子</t>
  </si>
  <si>
    <t>37号巷内两条巷子</t>
  </si>
  <si>
    <t>无名路</t>
  </si>
  <si>
    <t>合计</t>
  </si>
  <si>
    <t>联谊路（开发东路到联谊桥）</t>
  </si>
  <si>
    <t>八大家社区（东花园片区更新段）</t>
  </si>
  <si>
    <t>宜园路（联谊路-东花园路）</t>
  </si>
  <si>
    <t>七里河河边步行道（联谊路至东花园路）（南侧）</t>
  </si>
  <si>
    <t>老东花园小学支巷</t>
  </si>
  <si>
    <t>社区卫生服务中心门口支巷</t>
  </si>
  <si>
    <t>开发东路至小区铁门巷道</t>
  </si>
  <si>
    <t>社区邻里中心至联谊路巷道</t>
  </si>
  <si>
    <t>金鱼塘路</t>
  </si>
  <si>
    <t xml:space="preserve">联谊路社区
</t>
  </si>
  <si>
    <t>宝塔东路（渡江南路至金鱼塘路）</t>
  </si>
  <si>
    <t>康苑路（新东花园小学东门）</t>
  </si>
  <si>
    <t>育文路1（新东花园小学北）</t>
  </si>
  <si>
    <t>育文路2（新东花园小学南）</t>
  </si>
  <si>
    <t>金鱼塘巷</t>
  </si>
  <si>
    <t>七里河河边步行道（联谊路至金鱼塘路）两侧</t>
  </si>
  <si>
    <t>运河水上派出所</t>
  </si>
  <si>
    <t>福运门社区</t>
  </si>
  <si>
    <t>古运河沿河通道</t>
  </si>
  <si>
    <t>江阳路166号3</t>
  </si>
  <si>
    <t>江阳路166号4</t>
  </si>
  <si>
    <t>沿河路</t>
  </si>
  <si>
    <t>全达菜场</t>
  </si>
  <si>
    <t>宏悦路</t>
  </si>
  <si>
    <t>扬柴路</t>
  </si>
  <si>
    <t>联谊路（联谊桥至江阳路）</t>
  </si>
  <si>
    <t>联谊路社区
东花园社区
八大家社区
渡江村</t>
  </si>
  <si>
    <t>城南路（文峰派出所前）</t>
  </si>
  <si>
    <t>渡江社区</t>
  </si>
  <si>
    <t>文苑东路</t>
  </si>
  <si>
    <t>文苑中路</t>
  </si>
  <si>
    <t>尚文路（与汤汪尚东国际交界）</t>
  </si>
  <si>
    <t>鼎园社区</t>
  </si>
  <si>
    <t>文峰河路（开发东路以南）</t>
  </si>
  <si>
    <t>文苑西路</t>
  </si>
  <si>
    <t>福缘南巷</t>
  </si>
  <si>
    <t>文峰村</t>
  </si>
  <si>
    <t>宝塔南路</t>
  </si>
  <si>
    <t>福缘北巷</t>
  </si>
  <si>
    <t>化工新村巷内</t>
  </si>
  <si>
    <t>三里桥社区</t>
  </si>
  <si>
    <t>文峰路7号巷</t>
  </si>
  <si>
    <t>安福巷（客车厂宿舍与工人新村区间路）</t>
  </si>
  <si>
    <t>制药厂宿舍巷</t>
  </si>
  <si>
    <t>文峰南路（北至广悦居三岔口，南至开发东路）</t>
  </si>
  <si>
    <t>横九路</t>
  </si>
  <si>
    <t>文峰河路（北起开发东路、南至尚文路四岔路口处）</t>
  </si>
  <si>
    <t>福缘路（江阳路至文峰路新）</t>
  </si>
  <si>
    <t>宝塔湾社区</t>
  </si>
  <si>
    <t>冶金路（冶金东南新）</t>
  </si>
  <si>
    <t>花业路（冶金东南新）</t>
  </si>
  <si>
    <t>宝塔东路</t>
  </si>
  <si>
    <t>宝塔路</t>
  </si>
  <si>
    <t>辖区内连运路沿街商铺门前（至非机车道）</t>
  </si>
  <si>
    <t>连运社区
连福社区
鼎园社区
渡江社区</t>
  </si>
  <si>
    <t>联谊南路（开发东路以南至连运路四岔口）</t>
  </si>
  <si>
    <t>总计</t>
  </si>
  <si>
    <t>文峰街道公共厕所一览表</t>
  </si>
  <si>
    <t>名称</t>
  </si>
  <si>
    <t>地址</t>
  </si>
  <si>
    <t>所属社区</t>
  </si>
  <si>
    <t>类别</t>
  </si>
  <si>
    <t>计数</t>
  </si>
  <si>
    <t>东花园公厕（2）</t>
  </si>
  <si>
    <t>东花园菜场南</t>
  </si>
  <si>
    <t>二类</t>
  </si>
  <si>
    <t>正常使用</t>
  </si>
  <si>
    <t>十五号大院公厕</t>
  </si>
  <si>
    <t>十五号大院二十三幢</t>
  </si>
  <si>
    <t>三级</t>
  </si>
  <si>
    <t>东花园小学公厕</t>
  </si>
  <si>
    <t>东花园小学南侧</t>
  </si>
  <si>
    <t>八大家社区</t>
  </si>
  <si>
    <t>二级</t>
  </si>
  <si>
    <t>东花园菜场东门北侧公厕（东花园公厕（1））</t>
  </si>
  <si>
    <t>东花园菜场东</t>
  </si>
  <si>
    <t>毛庄公厕</t>
  </si>
  <si>
    <t>毛庄</t>
  </si>
  <si>
    <t>东花园新村88幢西山头（八大家公厕）</t>
  </si>
  <si>
    <t>八大家小区内</t>
  </si>
  <si>
    <t>万马滨河城五号楼南公厕</t>
  </si>
  <si>
    <t>大水湾公厕</t>
  </si>
  <si>
    <t>大水湾拆迁地块</t>
  </si>
  <si>
    <t>建议拆除</t>
  </si>
  <si>
    <t>徐凝门桥南公厕</t>
  </si>
  <si>
    <t>徐凝门桥南</t>
  </si>
  <si>
    <t>客车厂公厕（2）</t>
  </si>
  <si>
    <t>客车厂宿舍北</t>
  </si>
  <si>
    <t>客车厂公厕（1）</t>
  </si>
  <si>
    <t>客车厂宿舍南侧</t>
  </si>
  <si>
    <t>工人新村公厕</t>
  </si>
  <si>
    <t>工人新村北侧</t>
  </si>
  <si>
    <t>冶金厂独生子女宿舍公厕</t>
  </si>
  <si>
    <t>文峰塔公交站台旁（文峰路公厕1）</t>
  </si>
  <si>
    <t>文峰路胡老大西侧路北</t>
  </si>
  <si>
    <t>文峰路和文峰南路交叉口公厕（文峰路公厕3）</t>
  </si>
  <si>
    <t>文峰路和文峰南路交叉口</t>
  </si>
  <si>
    <t>福缘北巷口公厕（文峰路公厕2）</t>
  </si>
  <si>
    <t>宝塔菜场北侧</t>
  </si>
  <si>
    <t>江阳路移动公厕</t>
  </si>
  <si>
    <t>移动公厕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</si>
</sst>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);[Red]\(0\)"/>
  </numFmts>
  <fonts count="9" x14ac:knownFonts="1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78" fontId="1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</cellXfs>
  <cellStyles count="2">
    <cellStyle name="常规" xfId="0" builtinId="0"/>
    <cellStyle name="常规 2" xfId="1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7"/>
  <sheetViews>
    <sheetView workbookViewId="0">
      <selection activeCell="F4" sqref="F4:F40"/>
    </sheetView>
  </sheetViews>
  <sheetFormatPr defaultColWidth="14.5" defaultRowHeight="20.100000000000001" customHeight="1" x14ac:dyDescent="0.15"/>
  <cols>
    <col min="1" max="1" width="5.875" style="4" customWidth="1"/>
    <col min="2" max="2" width="34.75" style="5" customWidth="1"/>
    <col min="3" max="3" width="11.875" style="6" customWidth="1"/>
    <col min="4" max="4" width="13.625" style="6" customWidth="1"/>
    <col min="5" max="5" width="10.625" style="6" customWidth="1"/>
    <col min="6" max="6" width="23.75" style="5" customWidth="1"/>
    <col min="7" max="8" width="9" style="1" hidden="1" customWidth="1"/>
    <col min="9" max="16384" width="14.5" style="4"/>
  </cols>
  <sheetData>
    <row r="1" spans="1:8" ht="24" customHeight="1" x14ac:dyDescent="0.15">
      <c r="A1" s="11" t="s">
        <v>3</v>
      </c>
      <c r="B1" s="11"/>
      <c r="C1" s="11"/>
      <c r="D1" s="11"/>
      <c r="E1" s="11"/>
      <c r="F1" s="11"/>
    </row>
    <row r="2" spans="1:8" ht="20.100000000000001" customHeight="1" x14ac:dyDescent="0.15">
      <c r="A2" s="12" t="s">
        <v>0</v>
      </c>
      <c r="B2" s="12" t="s">
        <v>4</v>
      </c>
      <c r="C2" s="13" t="s">
        <v>5</v>
      </c>
      <c r="D2" s="13" t="s">
        <v>1</v>
      </c>
      <c r="E2" s="13" t="s">
        <v>2</v>
      </c>
      <c r="F2" s="12" t="s">
        <v>6</v>
      </c>
      <c r="G2" s="7" t="s">
        <v>7</v>
      </c>
      <c r="H2" s="3" t="s">
        <v>8</v>
      </c>
    </row>
    <row r="3" spans="1:8" ht="20.100000000000001" customHeight="1" x14ac:dyDescent="0.15">
      <c r="A3" s="12"/>
      <c r="B3" s="12"/>
      <c r="C3" s="13" t="s">
        <v>9</v>
      </c>
      <c r="D3" s="13" t="s">
        <v>10</v>
      </c>
      <c r="E3" s="13" t="s">
        <v>10</v>
      </c>
      <c r="F3" s="12"/>
      <c r="G3" s="7"/>
      <c r="H3" s="3"/>
    </row>
    <row r="4" spans="1:8" ht="19.5" customHeight="1" x14ac:dyDescent="0.15">
      <c r="A4" s="14">
        <v>1</v>
      </c>
      <c r="B4" s="14" t="s">
        <v>11</v>
      </c>
      <c r="C4" s="13">
        <v>67</v>
      </c>
      <c r="D4" s="13">
        <v>402</v>
      </c>
      <c r="E4" s="13"/>
      <c r="F4" s="15" t="s">
        <v>12</v>
      </c>
      <c r="G4" s="7">
        <v>1</v>
      </c>
      <c r="H4" s="3">
        <v>1</v>
      </c>
    </row>
    <row r="5" spans="1:8" ht="19.5" customHeight="1" x14ac:dyDescent="0.15">
      <c r="A5" s="14">
        <v>2</v>
      </c>
      <c r="B5" s="14" t="s">
        <v>13</v>
      </c>
      <c r="C5" s="13">
        <v>60</v>
      </c>
      <c r="D5" s="13">
        <v>360</v>
      </c>
      <c r="E5" s="13"/>
      <c r="F5" s="16"/>
      <c r="G5" s="7"/>
      <c r="H5" s="3"/>
    </row>
    <row r="6" spans="1:8" ht="19.5" customHeight="1" x14ac:dyDescent="0.15">
      <c r="A6" s="14">
        <v>3</v>
      </c>
      <c r="B6" s="14" t="s">
        <v>14</v>
      </c>
      <c r="C6" s="13">
        <v>160</v>
      </c>
      <c r="D6" s="13">
        <v>320</v>
      </c>
      <c r="E6" s="13"/>
      <c r="F6" s="16"/>
      <c r="G6" s="7"/>
      <c r="H6" s="3"/>
    </row>
    <row r="7" spans="1:8" ht="19.5" customHeight="1" x14ac:dyDescent="0.15">
      <c r="A7" s="14">
        <v>4</v>
      </c>
      <c r="B7" s="14" t="s">
        <v>15</v>
      </c>
      <c r="C7" s="13">
        <v>30</v>
      </c>
      <c r="D7" s="13">
        <v>135</v>
      </c>
      <c r="E7" s="13"/>
      <c r="F7" s="16"/>
      <c r="G7" s="7"/>
      <c r="H7" s="3"/>
    </row>
    <row r="8" spans="1:8" ht="19.5" customHeight="1" x14ac:dyDescent="0.15">
      <c r="A8" s="14">
        <v>5</v>
      </c>
      <c r="B8" s="14" t="s">
        <v>16</v>
      </c>
      <c r="C8" s="13">
        <v>260</v>
      </c>
      <c r="D8" s="13">
        <v>1560</v>
      </c>
      <c r="E8" s="13"/>
      <c r="F8" s="16"/>
      <c r="G8" s="7"/>
      <c r="H8" s="3"/>
    </row>
    <row r="9" spans="1:8" ht="19.5" customHeight="1" x14ac:dyDescent="0.15">
      <c r="A9" s="14">
        <v>6</v>
      </c>
      <c r="B9" s="14" t="s">
        <v>17</v>
      </c>
      <c r="C9" s="13">
        <v>74</v>
      </c>
      <c r="D9" s="13">
        <v>207.2</v>
      </c>
      <c r="E9" s="13"/>
      <c r="F9" s="16"/>
      <c r="G9" s="7"/>
      <c r="H9" s="3"/>
    </row>
    <row r="10" spans="1:8" ht="19.5" customHeight="1" x14ac:dyDescent="0.15">
      <c r="A10" s="14">
        <v>7</v>
      </c>
      <c r="B10" s="14" t="s">
        <v>18</v>
      </c>
      <c r="C10" s="13">
        <v>150</v>
      </c>
      <c r="D10" s="13">
        <v>1305</v>
      </c>
      <c r="E10" s="13">
        <v>96</v>
      </c>
      <c r="F10" s="16"/>
      <c r="G10" s="7"/>
      <c r="H10" s="3"/>
    </row>
    <row r="11" spans="1:8" ht="19.5" customHeight="1" x14ac:dyDescent="0.15">
      <c r="A11" s="14">
        <v>8</v>
      </c>
      <c r="B11" s="14" t="s">
        <v>19</v>
      </c>
      <c r="C11" s="13">
        <v>157</v>
      </c>
      <c r="D11" s="13">
        <v>392.5</v>
      </c>
      <c r="E11" s="13">
        <v>230</v>
      </c>
      <c r="F11" s="16"/>
      <c r="G11" s="7"/>
      <c r="H11" s="3"/>
    </row>
    <row r="12" spans="1:8" ht="19.5" customHeight="1" x14ac:dyDescent="0.15">
      <c r="A12" s="14">
        <v>9</v>
      </c>
      <c r="B12" s="14" t="s">
        <v>20</v>
      </c>
      <c r="C12" s="13">
        <v>312</v>
      </c>
      <c r="D12" s="13">
        <v>1092</v>
      </c>
      <c r="E12" s="13"/>
      <c r="F12" s="16"/>
      <c r="G12" s="7"/>
      <c r="H12" s="3"/>
    </row>
    <row r="13" spans="1:8" ht="19.5" customHeight="1" x14ac:dyDescent="0.15">
      <c r="A13" s="14">
        <v>10</v>
      </c>
      <c r="B13" s="14" t="s">
        <v>21</v>
      </c>
      <c r="C13" s="13">
        <v>62</v>
      </c>
      <c r="D13" s="13">
        <v>1302</v>
      </c>
      <c r="E13" s="13"/>
      <c r="F13" s="16"/>
      <c r="G13" s="7"/>
      <c r="H13" s="3"/>
    </row>
    <row r="14" spans="1:8" ht="19.5" customHeight="1" x14ac:dyDescent="0.15">
      <c r="A14" s="14">
        <v>11</v>
      </c>
      <c r="B14" s="14" t="s">
        <v>22</v>
      </c>
      <c r="C14" s="13">
        <v>143</v>
      </c>
      <c r="D14" s="13">
        <v>1001</v>
      </c>
      <c r="E14" s="13">
        <v>112</v>
      </c>
      <c r="F14" s="16"/>
      <c r="G14" s="7"/>
      <c r="H14" s="3"/>
    </row>
    <row r="15" spans="1:8" ht="51" customHeight="1" x14ac:dyDescent="0.15">
      <c r="A15" s="14">
        <v>12</v>
      </c>
      <c r="B15" s="14" t="s">
        <v>23</v>
      </c>
      <c r="C15" s="13">
        <v>500</v>
      </c>
      <c r="D15" s="13">
        <v>750</v>
      </c>
      <c r="E15" s="13"/>
      <c r="F15" s="16"/>
      <c r="G15" s="7"/>
      <c r="H15" s="3"/>
    </row>
    <row r="16" spans="1:8" ht="19.5" customHeight="1" x14ac:dyDescent="0.15">
      <c r="A16" s="14">
        <v>13</v>
      </c>
      <c r="B16" s="14" t="s">
        <v>24</v>
      </c>
      <c r="C16" s="13">
        <v>57</v>
      </c>
      <c r="D16" s="13">
        <v>228</v>
      </c>
      <c r="E16" s="13"/>
      <c r="F16" s="16"/>
      <c r="G16" s="7"/>
      <c r="H16" s="3"/>
    </row>
    <row r="17" spans="1:8" ht="19.5" customHeight="1" x14ac:dyDescent="0.15">
      <c r="A17" s="14">
        <v>14</v>
      </c>
      <c r="B17" s="14" t="s">
        <v>25</v>
      </c>
      <c r="C17" s="13">
        <v>170</v>
      </c>
      <c r="D17" s="13">
        <v>2024</v>
      </c>
      <c r="E17" s="13"/>
      <c r="F17" s="16"/>
      <c r="G17" s="7"/>
      <c r="H17" s="3"/>
    </row>
    <row r="18" spans="1:8" ht="19.5" customHeight="1" x14ac:dyDescent="0.15">
      <c r="A18" s="14">
        <v>15</v>
      </c>
      <c r="B18" s="14" t="s">
        <v>26</v>
      </c>
      <c r="C18" s="13">
        <v>165</v>
      </c>
      <c r="D18" s="13">
        <v>1815</v>
      </c>
      <c r="E18" s="13"/>
      <c r="F18" s="16"/>
      <c r="G18" s="7"/>
      <c r="H18" s="3"/>
    </row>
    <row r="19" spans="1:8" ht="19.5" customHeight="1" x14ac:dyDescent="0.15">
      <c r="A19" s="14">
        <v>16</v>
      </c>
      <c r="B19" s="14" t="s">
        <v>27</v>
      </c>
      <c r="C19" s="13">
        <v>99</v>
      </c>
      <c r="D19" s="13">
        <v>247.5</v>
      </c>
      <c r="E19" s="13"/>
      <c r="F19" s="16"/>
      <c r="G19" s="7"/>
      <c r="H19" s="3"/>
    </row>
    <row r="20" spans="1:8" ht="19.5" customHeight="1" x14ac:dyDescent="0.15">
      <c r="A20" s="14">
        <v>17</v>
      </c>
      <c r="B20" s="14" t="s">
        <v>28</v>
      </c>
      <c r="C20" s="13">
        <v>156</v>
      </c>
      <c r="D20" s="13">
        <v>1326</v>
      </c>
      <c r="E20" s="13">
        <v>120</v>
      </c>
      <c r="F20" s="16"/>
      <c r="G20" s="7"/>
      <c r="H20" s="3"/>
    </row>
    <row r="21" spans="1:8" ht="19.5" customHeight="1" x14ac:dyDescent="0.15">
      <c r="A21" s="14">
        <v>18</v>
      </c>
      <c r="B21" s="14" t="s">
        <v>29</v>
      </c>
      <c r="C21" s="13">
        <v>110</v>
      </c>
      <c r="D21" s="13">
        <v>165</v>
      </c>
      <c r="E21" s="13"/>
      <c r="F21" s="16"/>
      <c r="G21" s="7"/>
      <c r="H21" s="3"/>
    </row>
    <row r="22" spans="1:8" ht="19.5" customHeight="1" x14ac:dyDescent="0.15">
      <c r="A22" s="14">
        <v>19</v>
      </c>
      <c r="B22" s="14" t="s">
        <v>30</v>
      </c>
      <c r="C22" s="13">
        <v>20</v>
      </c>
      <c r="D22" s="13">
        <v>50</v>
      </c>
      <c r="E22" s="13"/>
      <c r="F22" s="16"/>
      <c r="G22" s="7"/>
      <c r="H22" s="3"/>
    </row>
    <row r="23" spans="1:8" ht="19.5" customHeight="1" x14ac:dyDescent="0.15">
      <c r="A23" s="14">
        <v>20</v>
      </c>
      <c r="B23" s="14" t="s">
        <v>31</v>
      </c>
      <c r="C23" s="13">
        <v>19</v>
      </c>
      <c r="D23" s="13">
        <v>38</v>
      </c>
      <c r="E23" s="13"/>
      <c r="F23" s="16"/>
      <c r="G23" s="7"/>
      <c r="H23" s="3"/>
    </row>
    <row r="24" spans="1:8" ht="19.5" customHeight="1" x14ac:dyDescent="0.15">
      <c r="A24" s="14">
        <v>21</v>
      </c>
      <c r="B24" s="14" t="s">
        <v>32</v>
      </c>
      <c r="C24" s="13">
        <v>189</v>
      </c>
      <c r="D24" s="13">
        <v>567</v>
      </c>
      <c r="E24" s="13"/>
      <c r="F24" s="16"/>
      <c r="G24" s="7"/>
      <c r="H24" s="3"/>
    </row>
    <row r="25" spans="1:8" ht="19.5" customHeight="1" x14ac:dyDescent="0.15">
      <c r="A25" s="14">
        <v>22</v>
      </c>
      <c r="B25" s="14" t="s">
        <v>33</v>
      </c>
      <c r="C25" s="13">
        <v>432.5</v>
      </c>
      <c r="D25" s="13">
        <v>3776</v>
      </c>
      <c r="E25" s="13"/>
      <c r="F25" s="16"/>
      <c r="G25" s="7"/>
      <c r="H25" s="3"/>
    </row>
    <row r="26" spans="1:8" ht="19.5" customHeight="1" x14ac:dyDescent="0.15">
      <c r="A26" s="14">
        <v>23</v>
      </c>
      <c r="B26" s="14" t="s">
        <v>34</v>
      </c>
      <c r="C26" s="13">
        <v>130.6</v>
      </c>
      <c r="D26" s="13">
        <v>796.7</v>
      </c>
      <c r="E26" s="13"/>
      <c r="F26" s="16"/>
      <c r="G26" s="7"/>
      <c r="H26" s="3"/>
    </row>
    <row r="27" spans="1:8" ht="19.5" customHeight="1" x14ac:dyDescent="0.15">
      <c r="A27" s="14">
        <v>24</v>
      </c>
      <c r="B27" s="14" t="s">
        <v>35</v>
      </c>
      <c r="C27" s="13">
        <v>78.5</v>
      </c>
      <c r="D27" s="13">
        <v>257.7</v>
      </c>
      <c r="E27" s="13"/>
      <c r="F27" s="16"/>
      <c r="G27" s="7"/>
      <c r="H27" s="3"/>
    </row>
    <row r="28" spans="1:8" ht="19.5" customHeight="1" x14ac:dyDescent="0.15">
      <c r="A28" s="14">
        <v>25</v>
      </c>
      <c r="B28" s="14" t="s">
        <v>36</v>
      </c>
      <c r="C28" s="13">
        <v>92.2</v>
      </c>
      <c r="D28" s="13">
        <v>276.60000000000002</v>
      </c>
      <c r="E28" s="13"/>
      <c r="F28" s="16"/>
      <c r="G28" s="7"/>
      <c r="H28" s="3"/>
    </row>
    <row r="29" spans="1:8" ht="19.5" customHeight="1" x14ac:dyDescent="0.15">
      <c r="A29" s="14">
        <v>26</v>
      </c>
      <c r="B29" s="14" t="s">
        <v>37</v>
      </c>
      <c r="C29" s="13">
        <v>20.6</v>
      </c>
      <c r="D29" s="13">
        <v>329.6</v>
      </c>
      <c r="E29" s="13"/>
      <c r="F29" s="16"/>
      <c r="G29" s="7"/>
      <c r="H29" s="3"/>
    </row>
    <row r="30" spans="1:8" ht="19.5" customHeight="1" x14ac:dyDescent="0.15">
      <c r="A30" s="14">
        <v>27</v>
      </c>
      <c r="B30" s="14" t="s">
        <v>38</v>
      </c>
      <c r="C30" s="13">
        <v>16</v>
      </c>
      <c r="D30" s="13">
        <v>22.4</v>
      </c>
      <c r="E30" s="13"/>
      <c r="F30" s="16"/>
      <c r="G30" s="7"/>
      <c r="H30" s="3"/>
    </row>
    <row r="31" spans="1:8" ht="19.5" customHeight="1" x14ac:dyDescent="0.15">
      <c r="A31" s="14">
        <v>28</v>
      </c>
      <c r="B31" s="14" t="s">
        <v>39</v>
      </c>
      <c r="C31" s="13">
        <v>77.3</v>
      </c>
      <c r="D31" s="13">
        <v>626.1</v>
      </c>
      <c r="E31" s="13"/>
      <c r="F31" s="16"/>
      <c r="G31" s="7"/>
      <c r="H31" s="3"/>
    </row>
    <row r="32" spans="1:8" ht="19.5" customHeight="1" x14ac:dyDescent="0.15">
      <c r="A32" s="14">
        <v>29</v>
      </c>
      <c r="B32" s="14" t="s">
        <v>40</v>
      </c>
      <c r="C32" s="13">
        <v>152</v>
      </c>
      <c r="D32" s="13">
        <v>364.8</v>
      </c>
      <c r="E32" s="13"/>
      <c r="F32" s="16"/>
      <c r="G32" s="7"/>
      <c r="H32" s="3"/>
    </row>
    <row r="33" spans="1:8" ht="19.5" customHeight="1" x14ac:dyDescent="0.15">
      <c r="A33" s="14">
        <v>30</v>
      </c>
      <c r="B33" s="14" t="s">
        <v>41</v>
      </c>
      <c r="C33" s="13">
        <v>296</v>
      </c>
      <c r="D33" s="13">
        <v>3196.8</v>
      </c>
      <c r="E33" s="13"/>
      <c r="F33" s="16"/>
      <c r="G33" s="7"/>
      <c r="H33" s="3"/>
    </row>
    <row r="34" spans="1:8" ht="19.5" customHeight="1" x14ac:dyDescent="0.15">
      <c r="A34" s="14">
        <v>31</v>
      </c>
      <c r="B34" s="14" t="s">
        <v>42</v>
      </c>
      <c r="C34" s="13">
        <v>150</v>
      </c>
      <c r="D34" s="13">
        <v>3300</v>
      </c>
      <c r="E34" s="13"/>
      <c r="F34" s="16"/>
      <c r="G34" s="7"/>
      <c r="H34" s="3"/>
    </row>
    <row r="35" spans="1:8" ht="19.5" customHeight="1" x14ac:dyDescent="0.15">
      <c r="A35" s="14">
        <v>32</v>
      </c>
      <c r="B35" s="14" t="s">
        <v>43</v>
      </c>
      <c r="C35" s="13">
        <v>50</v>
      </c>
      <c r="D35" s="13">
        <v>200</v>
      </c>
      <c r="E35" s="13"/>
      <c r="F35" s="16"/>
      <c r="G35" s="7"/>
      <c r="H35" s="3"/>
    </row>
    <row r="36" spans="1:8" ht="19.5" customHeight="1" x14ac:dyDescent="0.15">
      <c r="A36" s="14">
        <v>33</v>
      </c>
      <c r="B36" s="14" t="s">
        <v>44</v>
      </c>
      <c r="C36" s="13">
        <v>200</v>
      </c>
      <c r="D36" s="13">
        <v>1200</v>
      </c>
      <c r="E36" s="13"/>
      <c r="F36" s="16"/>
      <c r="G36" s="7"/>
      <c r="H36" s="3"/>
    </row>
    <row r="37" spans="1:8" ht="20.100000000000001" customHeight="1" x14ac:dyDescent="0.15">
      <c r="A37" s="14">
        <v>34</v>
      </c>
      <c r="B37" s="14" t="s">
        <v>45</v>
      </c>
      <c r="C37" s="13">
        <v>200</v>
      </c>
      <c r="D37" s="13">
        <v>600</v>
      </c>
      <c r="E37" s="13"/>
      <c r="F37" s="16"/>
      <c r="G37" s="7"/>
      <c r="H37" s="3"/>
    </row>
    <row r="38" spans="1:8" ht="20.100000000000001" customHeight="1" x14ac:dyDescent="0.15">
      <c r="A38" s="14">
        <v>35</v>
      </c>
      <c r="B38" s="14" t="s">
        <v>46</v>
      </c>
      <c r="C38" s="13">
        <v>100</v>
      </c>
      <c r="D38" s="13">
        <v>200</v>
      </c>
      <c r="E38" s="13"/>
      <c r="F38" s="16"/>
      <c r="G38" s="7"/>
      <c r="H38" s="3"/>
    </row>
    <row r="39" spans="1:8" ht="20.100000000000001" customHeight="1" x14ac:dyDescent="0.15">
      <c r="A39" s="14">
        <v>36</v>
      </c>
      <c r="B39" s="14" t="s">
        <v>47</v>
      </c>
      <c r="C39" s="13">
        <v>50</v>
      </c>
      <c r="D39" s="13">
        <v>200</v>
      </c>
      <c r="E39" s="13"/>
      <c r="F39" s="16"/>
      <c r="G39" s="7"/>
      <c r="H39" s="3"/>
    </row>
    <row r="40" spans="1:8" ht="20.100000000000001" customHeight="1" x14ac:dyDescent="0.15">
      <c r="A40" s="14" t="s">
        <v>48</v>
      </c>
      <c r="B40" s="14"/>
      <c r="C40" s="17">
        <f>SUM(C4:C39)</f>
        <v>5005.7</v>
      </c>
      <c r="D40" s="17">
        <f>SUM(D4:D39)</f>
        <v>30633.899999999998</v>
      </c>
      <c r="E40" s="17">
        <f>SUM(E4:E39)</f>
        <v>558</v>
      </c>
      <c r="F40" s="18"/>
      <c r="G40" s="7"/>
      <c r="H40" s="3"/>
    </row>
    <row r="41" spans="1:8" ht="36" customHeight="1" x14ac:dyDescent="0.15">
      <c r="A41" s="14">
        <v>1</v>
      </c>
      <c r="B41" s="14" t="s">
        <v>49</v>
      </c>
      <c r="C41" s="13">
        <v>514</v>
      </c>
      <c r="D41" s="13">
        <f>C41*12</f>
        <v>6168</v>
      </c>
      <c r="E41" s="13"/>
      <c r="F41" s="12" t="s">
        <v>50</v>
      </c>
      <c r="G41" s="7">
        <v>1</v>
      </c>
      <c r="H41" s="3">
        <v>1</v>
      </c>
    </row>
    <row r="42" spans="1:8" ht="33" customHeight="1" x14ac:dyDescent="0.15">
      <c r="A42" s="14">
        <v>2</v>
      </c>
      <c r="B42" s="14" t="s">
        <v>51</v>
      </c>
      <c r="C42" s="13">
        <v>591</v>
      </c>
      <c r="D42" s="13">
        <f>C42*12</f>
        <v>7092</v>
      </c>
      <c r="E42" s="13"/>
      <c r="F42" s="12"/>
      <c r="G42" s="7"/>
      <c r="H42" s="3"/>
    </row>
    <row r="43" spans="1:8" ht="33" customHeight="1" x14ac:dyDescent="0.15">
      <c r="A43" s="14">
        <v>3</v>
      </c>
      <c r="B43" s="14" t="s">
        <v>52</v>
      </c>
      <c r="C43" s="13">
        <v>500</v>
      </c>
      <c r="D43" s="13">
        <v>750</v>
      </c>
      <c r="E43" s="13"/>
      <c r="F43" s="12"/>
      <c r="G43" s="7"/>
      <c r="H43" s="3"/>
    </row>
    <row r="44" spans="1:8" ht="33" customHeight="1" x14ac:dyDescent="0.15">
      <c r="A44" s="14">
        <v>4</v>
      </c>
      <c r="B44" s="14" t="s">
        <v>53</v>
      </c>
      <c r="C44" s="13">
        <v>150</v>
      </c>
      <c r="D44" s="13">
        <v>450</v>
      </c>
      <c r="E44" s="13"/>
      <c r="F44" s="12"/>
      <c r="G44" s="7"/>
      <c r="H44" s="3"/>
    </row>
    <row r="45" spans="1:8" ht="33" customHeight="1" x14ac:dyDescent="0.15">
      <c r="A45" s="14">
        <v>5</v>
      </c>
      <c r="B45" s="14" t="s">
        <v>54</v>
      </c>
      <c r="C45" s="13">
        <v>173</v>
      </c>
      <c r="D45" s="13">
        <v>519</v>
      </c>
      <c r="E45" s="13"/>
      <c r="F45" s="12"/>
      <c r="G45" s="7"/>
      <c r="H45" s="3"/>
    </row>
    <row r="46" spans="1:8" ht="33" customHeight="1" x14ac:dyDescent="0.15">
      <c r="A46" s="14">
        <v>6</v>
      </c>
      <c r="B46" s="14" t="s">
        <v>55</v>
      </c>
      <c r="C46" s="13">
        <v>41</v>
      </c>
      <c r="D46" s="13">
        <v>123</v>
      </c>
      <c r="E46" s="13"/>
      <c r="F46" s="12"/>
      <c r="G46" s="7"/>
      <c r="H46" s="3"/>
    </row>
    <row r="47" spans="1:8" ht="33" customHeight="1" x14ac:dyDescent="0.15">
      <c r="A47" s="14">
        <v>7</v>
      </c>
      <c r="B47" s="14" t="s">
        <v>56</v>
      </c>
      <c r="C47" s="13">
        <v>114</v>
      </c>
      <c r="D47" s="13">
        <v>342</v>
      </c>
      <c r="E47" s="13"/>
      <c r="F47" s="12"/>
      <c r="G47" s="7"/>
      <c r="H47" s="3"/>
    </row>
    <row r="48" spans="1:8" ht="20.100000000000001" customHeight="1" x14ac:dyDescent="0.15">
      <c r="A48" s="14" t="s">
        <v>48</v>
      </c>
      <c r="B48" s="14"/>
      <c r="C48" s="17">
        <f>SUM(C41:C47)</f>
        <v>2083</v>
      </c>
      <c r="D48" s="17">
        <f>SUM(D41:D47)</f>
        <v>15444</v>
      </c>
      <c r="E48" s="17">
        <f>SUM(E41:E43)</f>
        <v>0</v>
      </c>
      <c r="F48" s="12"/>
      <c r="G48" s="7"/>
      <c r="H48" s="3"/>
    </row>
    <row r="49" spans="1:8" ht="20.100000000000001" customHeight="1" x14ac:dyDescent="0.15">
      <c r="A49" s="14">
        <v>1</v>
      </c>
      <c r="B49" s="14" t="s">
        <v>57</v>
      </c>
      <c r="C49" s="13">
        <v>1000</v>
      </c>
      <c r="D49" s="13">
        <v>15000</v>
      </c>
      <c r="E49" s="13"/>
      <c r="F49" s="12" t="s">
        <v>58</v>
      </c>
      <c r="G49" s="7"/>
      <c r="H49" s="3"/>
    </row>
    <row r="50" spans="1:8" ht="27" customHeight="1" x14ac:dyDescent="0.15">
      <c r="A50" s="14">
        <v>2</v>
      </c>
      <c r="B50" s="14" t="s">
        <v>59</v>
      </c>
      <c r="C50" s="13">
        <v>250</v>
      </c>
      <c r="D50" s="13">
        <v>1875</v>
      </c>
      <c r="E50" s="13"/>
      <c r="F50" s="12"/>
      <c r="G50" s="7"/>
      <c r="H50" s="3"/>
    </row>
    <row r="51" spans="1:8" ht="20.100000000000001" customHeight="1" x14ac:dyDescent="0.15">
      <c r="A51" s="14">
        <v>3</v>
      </c>
      <c r="B51" s="14" t="s">
        <v>60</v>
      </c>
      <c r="C51" s="13">
        <v>300</v>
      </c>
      <c r="D51" s="13">
        <v>2400</v>
      </c>
      <c r="E51" s="13"/>
      <c r="F51" s="12"/>
      <c r="G51" s="7"/>
      <c r="H51" s="3"/>
    </row>
    <row r="52" spans="1:8" ht="20.100000000000001" customHeight="1" x14ac:dyDescent="0.15">
      <c r="A52" s="14">
        <v>4</v>
      </c>
      <c r="B52" s="14" t="s">
        <v>61</v>
      </c>
      <c r="C52" s="13">
        <v>200</v>
      </c>
      <c r="D52" s="13">
        <v>1600</v>
      </c>
      <c r="E52" s="13"/>
      <c r="F52" s="12"/>
      <c r="G52" s="7"/>
      <c r="H52" s="3"/>
    </row>
    <row r="53" spans="1:8" ht="20.100000000000001" customHeight="1" x14ac:dyDescent="0.15">
      <c r="A53" s="14">
        <v>5</v>
      </c>
      <c r="B53" s="14" t="s">
        <v>62</v>
      </c>
      <c r="C53" s="13">
        <v>200</v>
      </c>
      <c r="D53" s="13">
        <v>1600</v>
      </c>
      <c r="E53" s="13"/>
      <c r="F53" s="12"/>
      <c r="G53" s="7"/>
      <c r="H53" s="3"/>
    </row>
    <row r="54" spans="1:8" ht="20.100000000000001" customHeight="1" x14ac:dyDescent="0.15">
      <c r="A54" s="14">
        <v>6</v>
      </c>
      <c r="B54" s="14" t="s">
        <v>63</v>
      </c>
      <c r="C54" s="13">
        <v>276</v>
      </c>
      <c r="D54" s="13">
        <v>1324.8</v>
      </c>
      <c r="E54" s="13"/>
      <c r="F54" s="12"/>
      <c r="G54" s="7"/>
      <c r="H54" s="3"/>
    </row>
    <row r="55" spans="1:8" ht="20.100000000000001" customHeight="1" x14ac:dyDescent="0.15">
      <c r="A55" s="14">
        <v>7</v>
      </c>
      <c r="B55" s="14" t="s">
        <v>64</v>
      </c>
      <c r="C55" s="13">
        <v>800</v>
      </c>
      <c r="D55" s="13">
        <v>1200</v>
      </c>
      <c r="E55" s="13"/>
      <c r="F55" s="12"/>
      <c r="G55" s="7"/>
      <c r="H55" s="3"/>
    </row>
    <row r="56" spans="1:8" ht="20.100000000000001" customHeight="1" x14ac:dyDescent="0.15">
      <c r="A56" s="14" t="s">
        <v>48</v>
      </c>
      <c r="B56" s="14"/>
      <c r="C56" s="17">
        <f>SUM(C49:C55)</f>
        <v>3026</v>
      </c>
      <c r="D56" s="17">
        <f>SUM(D49:D55)</f>
        <v>24999.8</v>
      </c>
      <c r="E56" s="17">
        <f>SUM(E49:E55)</f>
        <v>0</v>
      </c>
      <c r="F56" s="12"/>
      <c r="G56" s="7"/>
      <c r="H56" s="3"/>
    </row>
    <row r="57" spans="1:8" ht="20.100000000000001" customHeight="1" x14ac:dyDescent="0.15">
      <c r="A57" s="14">
        <v>1</v>
      </c>
      <c r="B57" s="14" t="s">
        <v>65</v>
      </c>
      <c r="C57" s="13">
        <v>290.60000000000002</v>
      </c>
      <c r="D57" s="13">
        <v>1191.5</v>
      </c>
      <c r="E57" s="13">
        <v>319.66000000000003</v>
      </c>
      <c r="F57" s="15" t="s">
        <v>66</v>
      </c>
      <c r="G57" s="7"/>
      <c r="H57" s="3"/>
    </row>
    <row r="58" spans="1:8" ht="20.100000000000001" customHeight="1" x14ac:dyDescent="0.15">
      <c r="A58" s="14">
        <v>2</v>
      </c>
      <c r="B58" s="14" t="s">
        <v>67</v>
      </c>
      <c r="C58" s="13">
        <v>145</v>
      </c>
      <c r="D58" s="13">
        <v>652.5</v>
      </c>
      <c r="E58" s="13">
        <v>1824</v>
      </c>
      <c r="F58" s="16"/>
      <c r="G58" s="7"/>
      <c r="H58" s="3"/>
    </row>
    <row r="59" spans="1:8" ht="20.100000000000001" customHeight="1" x14ac:dyDescent="0.15">
      <c r="A59" s="14">
        <v>3</v>
      </c>
      <c r="B59" s="14" t="s">
        <v>68</v>
      </c>
      <c r="C59" s="13">
        <v>217</v>
      </c>
      <c r="D59" s="13">
        <v>434</v>
      </c>
      <c r="E59" s="13"/>
      <c r="F59" s="16"/>
      <c r="G59" s="7"/>
      <c r="H59" s="3"/>
    </row>
    <row r="60" spans="1:8" ht="20.100000000000001" customHeight="1" x14ac:dyDescent="0.15">
      <c r="A60" s="14">
        <v>4</v>
      </c>
      <c r="B60" s="14" t="s">
        <v>69</v>
      </c>
      <c r="C60" s="13">
        <v>171</v>
      </c>
      <c r="D60" s="13">
        <v>769.5</v>
      </c>
      <c r="E60" s="13"/>
      <c r="F60" s="16"/>
      <c r="G60" s="7"/>
      <c r="H60" s="3"/>
    </row>
    <row r="61" spans="1:8" ht="20.100000000000001" customHeight="1" x14ac:dyDescent="0.15">
      <c r="A61" s="14">
        <v>5</v>
      </c>
      <c r="B61" s="14" t="s">
        <v>70</v>
      </c>
      <c r="C61" s="13">
        <v>1300</v>
      </c>
      <c r="D61" s="13">
        <v>5850</v>
      </c>
      <c r="E61" s="13"/>
      <c r="F61" s="16"/>
      <c r="G61" s="7"/>
      <c r="H61" s="3"/>
    </row>
    <row r="62" spans="1:8" ht="20.100000000000001" customHeight="1" x14ac:dyDescent="0.15">
      <c r="A62" s="14">
        <v>6</v>
      </c>
      <c r="B62" s="14" t="s">
        <v>71</v>
      </c>
      <c r="C62" s="13">
        <v>201</v>
      </c>
      <c r="D62" s="13">
        <v>1066.5</v>
      </c>
      <c r="E62" s="13"/>
      <c r="F62" s="16"/>
      <c r="G62" s="7"/>
      <c r="H62" s="3"/>
    </row>
    <row r="63" spans="1:8" ht="20.100000000000001" customHeight="1" x14ac:dyDescent="0.15">
      <c r="A63" s="14">
        <v>7</v>
      </c>
      <c r="B63" s="14" t="s">
        <v>72</v>
      </c>
      <c r="C63" s="13">
        <v>400</v>
      </c>
      <c r="D63" s="13">
        <f>(15.5+2)*C63</f>
        <v>7000</v>
      </c>
      <c r="E63" s="13">
        <f>2.15*400</f>
        <v>860</v>
      </c>
      <c r="F63" s="16"/>
      <c r="G63" s="7"/>
      <c r="H63" s="3"/>
    </row>
    <row r="64" spans="1:8" ht="20.100000000000001" customHeight="1" x14ac:dyDescent="0.15">
      <c r="A64" s="14">
        <v>8</v>
      </c>
      <c r="B64" s="14" t="s">
        <v>73</v>
      </c>
      <c r="C64" s="13">
        <v>160</v>
      </c>
      <c r="D64" s="13">
        <f>(18+2)*C64</f>
        <v>3200</v>
      </c>
      <c r="E64" s="13">
        <f>9*C64</f>
        <v>1440</v>
      </c>
      <c r="F64" s="16"/>
      <c r="G64" s="7"/>
      <c r="H64" s="3"/>
    </row>
    <row r="65" spans="1:8" ht="20.100000000000001" customHeight="1" x14ac:dyDescent="0.15">
      <c r="A65" s="14" t="s">
        <v>48</v>
      </c>
      <c r="B65" s="14"/>
      <c r="C65" s="17">
        <f>SUM(C57:C64)</f>
        <v>2884.6</v>
      </c>
      <c r="D65" s="17">
        <f>SUM(D57:D64)</f>
        <v>20164</v>
      </c>
      <c r="E65" s="17">
        <f>SUM(E57:E64)</f>
        <v>4443.66</v>
      </c>
      <c r="F65" s="18"/>
      <c r="G65" s="7"/>
      <c r="H65" s="3"/>
    </row>
    <row r="66" spans="1:8" ht="57" customHeight="1" x14ac:dyDescent="0.15">
      <c r="A66" s="14">
        <v>1</v>
      </c>
      <c r="B66" s="14" t="s">
        <v>74</v>
      </c>
      <c r="C66" s="13">
        <v>810</v>
      </c>
      <c r="D66" s="13">
        <v>26074</v>
      </c>
      <c r="E66" s="13"/>
      <c r="F66" s="15" t="s">
        <v>75</v>
      </c>
      <c r="G66" s="7"/>
      <c r="H66" s="3"/>
    </row>
    <row r="67" spans="1:8" ht="20.100000000000001" customHeight="1" x14ac:dyDescent="0.15">
      <c r="A67" s="14" t="s">
        <v>48</v>
      </c>
      <c r="B67" s="14"/>
      <c r="C67" s="17">
        <f>SUM(C66:C66)</f>
        <v>810</v>
      </c>
      <c r="D67" s="17">
        <f>SUM(D66:D66)</f>
        <v>26074</v>
      </c>
      <c r="E67" s="17">
        <f>SUM(E66:E66)</f>
        <v>0</v>
      </c>
      <c r="F67" s="18"/>
      <c r="G67" s="7"/>
      <c r="H67" s="3"/>
    </row>
    <row r="68" spans="1:8" ht="20.100000000000001" customHeight="1" x14ac:dyDescent="0.15">
      <c r="A68" s="14">
        <v>1</v>
      </c>
      <c r="B68" s="14" t="s">
        <v>76</v>
      </c>
      <c r="C68" s="13">
        <v>150</v>
      </c>
      <c r="D68" s="13">
        <v>1500</v>
      </c>
      <c r="E68" s="13"/>
      <c r="F68" s="15" t="s">
        <v>77</v>
      </c>
      <c r="G68" s="8">
        <v>1</v>
      </c>
      <c r="H68" s="9">
        <v>2</v>
      </c>
    </row>
    <row r="69" spans="1:8" ht="20.100000000000001" customHeight="1" x14ac:dyDescent="0.15">
      <c r="A69" s="14">
        <v>2</v>
      </c>
      <c r="B69" s="14" t="s">
        <v>78</v>
      </c>
      <c r="C69" s="13">
        <f>1150/3</f>
        <v>383.33333333333331</v>
      </c>
      <c r="D69" s="13">
        <f>17400/3</f>
        <v>5800</v>
      </c>
      <c r="E69" s="13"/>
      <c r="F69" s="16"/>
      <c r="G69" s="7"/>
      <c r="H69" s="3"/>
    </row>
    <row r="70" spans="1:8" ht="20.100000000000001" customHeight="1" x14ac:dyDescent="0.15">
      <c r="A70" s="14">
        <v>3</v>
      </c>
      <c r="B70" s="14" t="s">
        <v>79</v>
      </c>
      <c r="C70" s="13">
        <f>1150/3</f>
        <v>383.33333333333331</v>
      </c>
      <c r="D70" s="13">
        <f>17400/3</f>
        <v>5800</v>
      </c>
      <c r="E70" s="17"/>
      <c r="F70" s="16"/>
      <c r="G70" s="7"/>
      <c r="H70" s="3"/>
    </row>
    <row r="71" spans="1:8" ht="20.100000000000001" customHeight="1" x14ac:dyDescent="0.15">
      <c r="A71" s="14" t="s">
        <v>48</v>
      </c>
      <c r="B71" s="14"/>
      <c r="C71" s="17">
        <f>SUM(C68:C70)</f>
        <v>916.66666666666652</v>
      </c>
      <c r="D71" s="17">
        <f>SUM(D68:D70)</f>
        <v>13100</v>
      </c>
      <c r="E71" s="17">
        <f>SUM(E68:E70)</f>
        <v>0</v>
      </c>
      <c r="F71" s="18"/>
      <c r="G71" s="7"/>
      <c r="H71" s="3"/>
    </row>
    <row r="72" spans="1:8" ht="30" customHeight="1" x14ac:dyDescent="0.15">
      <c r="A72" s="14">
        <v>1</v>
      </c>
      <c r="B72" s="14" t="s">
        <v>80</v>
      </c>
      <c r="C72" s="13">
        <v>400</v>
      </c>
      <c r="D72" s="13">
        <v>5600</v>
      </c>
      <c r="E72" s="13"/>
      <c r="F72" s="15" t="s">
        <v>81</v>
      </c>
      <c r="G72" s="7">
        <v>2</v>
      </c>
      <c r="H72" s="3">
        <v>2</v>
      </c>
    </row>
    <row r="73" spans="1:8" ht="20.100000000000001" customHeight="1" x14ac:dyDescent="0.15">
      <c r="A73" s="14">
        <v>2</v>
      </c>
      <c r="B73" s="14" t="s">
        <v>82</v>
      </c>
      <c r="C73" s="13">
        <f>810/8.5*7</f>
        <v>667.05882352941182</v>
      </c>
      <c r="D73" s="13">
        <f>16200/8.5*7</f>
        <v>13341.176470588236</v>
      </c>
      <c r="E73" s="13">
        <v>2250</v>
      </c>
      <c r="F73" s="16"/>
      <c r="G73" s="7"/>
      <c r="H73" s="3"/>
    </row>
    <row r="74" spans="1:8" ht="20.100000000000001" customHeight="1" x14ac:dyDescent="0.15">
      <c r="A74" s="14">
        <v>3</v>
      </c>
      <c r="B74" s="14" t="s">
        <v>83</v>
      </c>
      <c r="C74" s="13">
        <f>1150/3</f>
        <v>383.33333333333331</v>
      </c>
      <c r="D74" s="13">
        <f>17400/3</f>
        <v>5800</v>
      </c>
      <c r="E74" s="17"/>
      <c r="F74" s="16"/>
      <c r="G74" s="7"/>
      <c r="H74" s="3"/>
    </row>
    <row r="75" spans="1:8" ht="20.100000000000001" customHeight="1" x14ac:dyDescent="0.15">
      <c r="A75" s="14" t="s">
        <v>48</v>
      </c>
      <c r="B75" s="14"/>
      <c r="C75" s="17">
        <f>SUM(C72:C74)</f>
        <v>1450.392156862745</v>
      </c>
      <c r="D75" s="17">
        <f>SUM(D72:D74)</f>
        <v>24741.176470588238</v>
      </c>
      <c r="E75" s="17">
        <f>SUM(E72:E74)</f>
        <v>2250</v>
      </c>
      <c r="F75" s="18"/>
      <c r="G75" s="7"/>
      <c r="H75" s="3"/>
    </row>
    <row r="76" spans="1:8" ht="20.100000000000001" customHeight="1" x14ac:dyDescent="0.15">
      <c r="A76" s="14">
        <v>1</v>
      </c>
      <c r="B76" s="14" t="s">
        <v>84</v>
      </c>
      <c r="C76" s="13">
        <v>491</v>
      </c>
      <c r="D76" s="13">
        <v>1227.5</v>
      </c>
      <c r="E76" s="13"/>
      <c r="F76" s="12" t="s">
        <v>85</v>
      </c>
      <c r="G76" s="7">
        <v>2</v>
      </c>
      <c r="H76" s="3">
        <v>3</v>
      </c>
    </row>
    <row r="77" spans="1:8" ht="20.100000000000001" customHeight="1" x14ac:dyDescent="0.15">
      <c r="A77" s="14">
        <v>2</v>
      </c>
      <c r="B77" s="14" t="s">
        <v>86</v>
      </c>
      <c r="C77" s="13">
        <v>578</v>
      </c>
      <c r="D77" s="13">
        <v>2774</v>
      </c>
      <c r="E77" s="13"/>
      <c r="F77" s="12"/>
      <c r="G77" s="7"/>
      <c r="H77" s="3"/>
    </row>
    <row r="78" spans="1:8" ht="27.95" customHeight="1" x14ac:dyDescent="0.15">
      <c r="A78" s="14">
        <v>3</v>
      </c>
      <c r="B78" s="14" t="s">
        <v>87</v>
      </c>
      <c r="C78" s="13">
        <v>150</v>
      </c>
      <c r="D78" s="13">
        <v>375</v>
      </c>
      <c r="E78" s="13"/>
      <c r="F78" s="12"/>
      <c r="G78" s="7"/>
      <c r="H78" s="3"/>
    </row>
    <row r="79" spans="1:8" ht="20.100000000000001" customHeight="1" x14ac:dyDescent="0.15">
      <c r="A79" s="14" t="s">
        <v>48</v>
      </c>
      <c r="B79" s="14"/>
      <c r="C79" s="17">
        <f>SUM(C76:C78)</f>
        <v>1219</v>
      </c>
      <c r="D79" s="17">
        <f>SUM(D76:D78)</f>
        <v>4376.5</v>
      </c>
      <c r="E79" s="17">
        <f>SUM(E76:E78)</f>
        <v>0</v>
      </c>
      <c r="F79" s="12"/>
      <c r="G79" s="7"/>
      <c r="H79" s="3"/>
    </row>
    <row r="80" spans="1:8" ht="20.100000000000001" customHeight="1" x14ac:dyDescent="0.15">
      <c r="A80" s="14">
        <v>1</v>
      </c>
      <c r="B80" s="14" t="s">
        <v>88</v>
      </c>
      <c r="C80" s="13">
        <v>214.8</v>
      </c>
      <c r="D80" s="13">
        <v>923.6</v>
      </c>
      <c r="E80" s="13"/>
      <c r="F80" s="16" t="s">
        <v>89</v>
      </c>
      <c r="G80" s="7"/>
      <c r="H80" s="3"/>
    </row>
    <row r="81" spans="1:8" ht="20.100000000000001" customHeight="1" x14ac:dyDescent="0.15">
      <c r="A81" s="14">
        <v>2</v>
      </c>
      <c r="B81" s="14" t="s">
        <v>90</v>
      </c>
      <c r="C81" s="13">
        <v>206.8</v>
      </c>
      <c r="D81" s="13">
        <v>951.3</v>
      </c>
      <c r="E81" s="13"/>
      <c r="F81" s="16"/>
      <c r="G81" s="7"/>
      <c r="H81" s="3"/>
    </row>
    <row r="82" spans="1:8" ht="20.100000000000001" customHeight="1" x14ac:dyDescent="0.15">
      <c r="A82" s="14">
        <v>3</v>
      </c>
      <c r="B82" s="14" t="s">
        <v>91</v>
      </c>
      <c r="C82" s="13">
        <v>400</v>
      </c>
      <c r="D82" s="13">
        <v>1800</v>
      </c>
      <c r="E82" s="13"/>
      <c r="F82" s="16"/>
      <c r="G82" s="7"/>
      <c r="H82" s="3"/>
    </row>
    <row r="83" spans="1:8" ht="20.100000000000001" customHeight="1" x14ac:dyDescent="0.15">
      <c r="A83" s="14">
        <v>4</v>
      </c>
      <c r="B83" s="14" t="s">
        <v>92</v>
      </c>
      <c r="C83" s="13">
        <v>316</v>
      </c>
      <c r="D83" s="13">
        <v>1422</v>
      </c>
      <c r="E83" s="13"/>
      <c r="F83" s="16"/>
      <c r="G83" s="7"/>
      <c r="H83" s="3"/>
    </row>
    <row r="84" spans="1:8" ht="30.95" customHeight="1" x14ac:dyDescent="0.15">
      <c r="A84" s="14">
        <v>5</v>
      </c>
      <c r="B84" s="14" t="s">
        <v>93</v>
      </c>
      <c r="C84" s="13">
        <v>700</v>
      </c>
      <c r="D84" s="13">
        <v>9100</v>
      </c>
      <c r="E84" s="13"/>
      <c r="F84" s="16"/>
      <c r="G84" s="7"/>
      <c r="H84" s="3"/>
    </row>
    <row r="85" spans="1:8" ht="20.100000000000001" customHeight="1" x14ac:dyDescent="0.15">
      <c r="A85" s="14">
        <v>6</v>
      </c>
      <c r="B85" s="14" t="s">
        <v>94</v>
      </c>
      <c r="C85" s="13">
        <v>248.5</v>
      </c>
      <c r="D85" s="13">
        <f>248.5*12.5</f>
        <v>3106.25</v>
      </c>
      <c r="E85" s="13"/>
      <c r="F85" s="16"/>
      <c r="G85" s="7"/>
      <c r="H85" s="3"/>
    </row>
    <row r="86" spans="1:8" ht="32.1" customHeight="1" x14ac:dyDescent="0.15">
      <c r="A86" s="14">
        <v>7</v>
      </c>
      <c r="B86" s="14" t="s">
        <v>95</v>
      </c>
      <c r="C86" s="13">
        <v>218.2</v>
      </c>
      <c r="D86" s="13">
        <f>2859/143*C86</f>
        <v>4362.474125874126</v>
      </c>
      <c r="E86" s="13">
        <v>0</v>
      </c>
      <c r="F86" s="16"/>
      <c r="G86" s="7"/>
      <c r="H86" s="3"/>
    </row>
    <row r="87" spans="1:8" ht="20.100000000000001" customHeight="1" x14ac:dyDescent="0.15">
      <c r="A87" s="14" t="s">
        <v>48</v>
      </c>
      <c r="B87" s="14"/>
      <c r="C87" s="17">
        <f>SUM(C80:C86)</f>
        <v>2304.2999999999997</v>
      </c>
      <c r="D87" s="17">
        <f>SUM(D80:D86)</f>
        <v>21665.624125874128</v>
      </c>
      <c r="E87" s="17">
        <f>SUM(E80:E86)</f>
        <v>0</v>
      </c>
      <c r="F87" s="18"/>
      <c r="G87" s="7"/>
      <c r="H87" s="3"/>
    </row>
    <row r="88" spans="1:8" ht="20.100000000000001" customHeight="1" x14ac:dyDescent="0.15">
      <c r="A88" s="14">
        <v>1</v>
      </c>
      <c r="B88" s="14" t="s">
        <v>96</v>
      </c>
      <c r="C88" s="13">
        <v>700</v>
      </c>
      <c r="D88" s="13">
        <v>3500</v>
      </c>
      <c r="E88" s="13"/>
      <c r="F88" s="12" t="s">
        <v>97</v>
      </c>
      <c r="G88" s="7"/>
      <c r="H88" s="3"/>
    </row>
    <row r="89" spans="1:8" ht="20.100000000000001" customHeight="1" x14ac:dyDescent="0.15">
      <c r="A89" s="14">
        <v>2</v>
      </c>
      <c r="B89" s="14" t="s">
        <v>98</v>
      </c>
      <c r="C89" s="13">
        <v>410</v>
      </c>
      <c r="D89" s="13">
        <v>2050</v>
      </c>
      <c r="E89" s="13"/>
      <c r="F89" s="12"/>
      <c r="G89" s="7"/>
      <c r="H89" s="3"/>
    </row>
    <row r="90" spans="1:8" ht="20.100000000000001" customHeight="1" x14ac:dyDescent="0.15">
      <c r="A90" s="14">
        <v>3</v>
      </c>
      <c r="B90" s="14" t="s">
        <v>99</v>
      </c>
      <c r="C90" s="13">
        <v>350</v>
      </c>
      <c r="D90" s="13">
        <v>1750</v>
      </c>
      <c r="E90" s="13"/>
      <c r="F90" s="12"/>
      <c r="G90" s="7"/>
      <c r="H90" s="3"/>
    </row>
    <row r="91" spans="1:8" ht="20.100000000000001" customHeight="1" x14ac:dyDescent="0.15">
      <c r="A91" s="14">
        <v>4</v>
      </c>
      <c r="B91" s="14" t="s">
        <v>100</v>
      </c>
      <c r="C91" s="13">
        <v>380</v>
      </c>
      <c r="D91" s="13">
        <v>1900</v>
      </c>
      <c r="E91" s="13"/>
      <c r="F91" s="12"/>
      <c r="G91" s="7"/>
      <c r="H91" s="3"/>
    </row>
    <row r="92" spans="1:8" ht="20.100000000000001" customHeight="1" x14ac:dyDescent="0.15">
      <c r="A92" s="14">
        <v>5</v>
      </c>
      <c r="B92" s="14" t="s">
        <v>101</v>
      </c>
      <c r="C92" s="13">
        <v>1200</v>
      </c>
      <c r="D92" s="13">
        <v>12000</v>
      </c>
      <c r="E92" s="13"/>
      <c r="F92" s="12"/>
      <c r="G92" s="7"/>
      <c r="H92" s="3"/>
    </row>
    <row r="93" spans="1:8" ht="20.100000000000001" customHeight="1" x14ac:dyDescent="0.15">
      <c r="A93" s="14" t="s">
        <v>48</v>
      </c>
      <c r="B93" s="14"/>
      <c r="C93" s="17">
        <f>SUM(C88:C92)</f>
        <v>3040</v>
      </c>
      <c r="D93" s="17">
        <f>SUM(D88:D92)</f>
        <v>21200</v>
      </c>
      <c r="E93" s="17">
        <f>SUM(E88:E92)</f>
        <v>0</v>
      </c>
      <c r="F93" s="12"/>
      <c r="G93" s="7"/>
      <c r="H93" s="3"/>
    </row>
    <row r="94" spans="1:8" ht="35.1" customHeight="1" x14ac:dyDescent="0.15">
      <c r="A94" s="14">
        <v>1</v>
      </c>
      <c r="B94" s="14" t="s">
        <v>102</v>
      </c>
      <c r="C94" s="13">
        <v>1200</v>
      </c>
      <c r="D94" s="13">
        <f>1200*12</f>
        <v>14400</v>
      </c>
      <c r="E94" s="13"/>
      <c r="F94" s="15" t="s">
        <v>103</v>
      </c>
      <c r="G94" s="7"/>
      <c r="H94" s="3"/>
    </row>
    <row r="95" spans="1:8" ht="35.1" customHeight="1" x14ac:dyDescent="0.15">
      <c r="A95" s="14">
        <v>2</v>
      </c>
      <c r="B95" s="14" t="s">
        <v>104</v>
      </c>
      <c r="C95" s="13">
        <f>2300/16.5*7</f>
        <v>975.75757575757586</v>
      </c>
      <c r="D95" s="13">
        <f>56000/16.5*7</f>
        <v>23757.57575757576</v>
      </c>
      <c r="E95" s="13"/>
      <c r="F95" s="16"/>
      <c r="G95" s="7"/>
      <c r="H95" s="3"/>
    </row>
    <row r="96" spans="1:8" ht="20.100000000000001" customHeight="1" x14ac:dyDescent="0.15">
      <c r="A96" s="14" t="s">
        <v>48</v>
      </c>
      <c r="B96" s="14"/>
      <c r="C96" s="17">
        <f>SUM(C94:C95)</f>
        <v>2175.757575757576</v>
      </c>
      <c r="D96" s="17">
        <f>SUM(D94:D95)</f>
        <v>38157.57575757576</v>
      </c>
      <c r="E96" s="17">
        <f>SUM(E94:E95)</f>
        <v>0</v>
      </c>
      <c r="F96" s="18"/>
      <c r="G96" s="7"/>
      <c r="H96" s="3"/>
    </row>
    <row r="97" spans="1:8" ht="60" customHeight="1" x14ac:dyDescent="0.15">
      <c r="A97" s="12" t="s">
        <v>105</v>
      </c>
      <c r="B97" s="12"/>
      <c r="C97" s="17">
        <f>C40+C48+C56+C65+C67+C71+C75+C79+C87+C93+C96</f>
        <v>24915.416399286987</v>
      </c>
      <c r="D97" s="17">
        <f>D40+D48+D56+D65+D67+D71+D75+D79+D87+D93+D96</f>
        <v>240556.57635403814</v>
      </c>
      <c r="E97" s="17">
        <f>E40+E48+E56+E65+E67+E71+E75+E79+E87+E93+E96</f>
        <v>7251.66</v>
      </c>
      <c r="F97" s="19"/>
      <c r="G97" s="7"/>
      <c r="H97" s="3"/>
    </row>
  </sheetData>
  <autoFilter ref="A2:H97" xr:uid="{00000000-0009-0000-0000-000002000000}"/>
  <mergeCells count="16">
    <mergeCell ref="F94:F96"/>
    <mergeCell ref="A1:F1"/>
    <mergeCell ref="A97:B97"/>
    <mergeCell ref="A2:A3"/>
    <mergeCell ref="B2:B3"/>
    <mergeCell ref="F2:F3"/>
    <mergeCell ref="F4:F40"/>
    <mergeCell ref="F41:F48"/>
    <mergeCell ref="F49:F56"/>
    <mergeCell ref="F57:F65"/>
    <mergeCell ref="F66:F67"/>
    <mergeCell ref="F68:F71"/>
    <mergeCell ref="F72:F75"/>
    <mergeCell ref="F76:F79"/>
    <mergeCell ref="F80:F87"/>
    <mergeCell ref="F88:F93"/>
  </mergeCells>
  <phoneticPr fontId="8" type="noConversion"/>
  <printOptions horizontalCentered="1"/>
  <pageMargins left="0.70069444444444495" right="0.70069444444444495" top="0.75138888888888899" bottom="0.75138888888888899" header="0.29861111111111099" footer="0.29861111111111099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"/>
  <sheetViews>
    <sheetView tabSelected="1" workbookViewId="0">
      <selection activeCell="L14" sqref="L14"/>
    </sheetView>
  </sheetViews>
  <sheetFormatPr defaultColWidth="14" defaultRowHeight="24.95" customHeight="1" x14ac:dyDescent="0.2"/>
  <cols>
    <col min="1" max="1" width="7.625" style="1" customWidth="1"/>
    <col min="2" max="2" width="37.875" style="1" customWidth="1"/>
    <col min="3" max="3" width="33.625" style="1" customWidth="1"/>
    <col min="4" max="4" width="21" style="1" customWidth="1"/>
    <col min="5" max="6" width="12.625" style="1" customWidth="1"/>
    <col min="7" max="9" width="8.875" style="1" hidden="1" customWidth="1"/>
    <col min="10" max="16384" width="14" style="1"/>
  </cols>
  <sheetData>
    <row r="1" spans="1:9" ht="30" customHeight="1" x14ac:dyDescent="0.2">
      <c r="A1" s="10" t="s">
        <v>106</v>
      </c>
      <c r="B1" s="10"/>
      <c r="C1" s="10"/>
      <c r="D1" s="10"/>
      <c r="E1" s="10"/>
      <c r="F1" s="10"/>
    </row>
    <row r="2" spans="1:9" ht="24.95" customHeight="1" x14ac:dyDescent="0.2">
      <c r="A2" s="2" t="s">
        <v>0</v>
      </c>
      <c r="B2" s="2" t="s">
        <v>107</v>
      </c>
      <c r="C2" s="2" t="s">
        <v>108</v>
      </c>
      <c r="D2" s="2" t="s">
        <v>109</v>
      </c>
      <c r="E2" s="2" t="s">
        <v>110</v>
      </c>
      <c r="F2" s="2" t="s">
        <v>6</v>
      </c>
      <c r="G2" s="3" t="s">
        <v>7</v>
      </c>
      <c r="H2" s="3" t="s">
        <v>8</v>
      </c>
      <c r="I2" s="3" t="s">
        <v>111</v>
      </c>
    </row>
    <row r="3" spans="1:9" ht="21" customHeight="1" x14ac:dyDescent="0.2">
      <c r="A3" s="2">
        <v>1</v>
      </c>
      <c r="B3" s="2" t="s">
        <v>112</v>
      </c>
      <c r="C3" s="2" t="s">
        <v>113</v>
      </c>
      <c r="D3" s="2" t="s">
        <v>12</v>
      </c>
      <c r="E3" s="2" t="s">
        <v>114</v>
      </c>
      <c r="F3" s="2" t="s">
        <v>115</v>
      </c>
      <c r="G3" s="3">
        <v>1</v>
      </c>
      <c r="H3" s="3">
        <v>1</v>
      </c>
      <c r="I3" s="3">
        <v>1</v>
      </c>
    </row>
    <row r="4" spans="1:9" ht="21" customHeight="1" x14ac:dyDescent="0.2">
      <c r="A4" s="2">
        <v>2</v>
      </c>
      <c r="B4" s="2" t="s">
        <v>116</v>
      </c>
      <c r="C4" s="2" t="s">
        <v>117</v>
      </c>
      <c r="D4" s="2" t="s">
        <v>12</v>
      </c>
      <c r="E4" s="2" t="s">
        <v>118</v>
      </c>
      <c r="F4" s="2" t="s">
        <v>115</v>
      </c>
      <c r="G4" s="3">
        <v>1</v>
      </c>
      <c r="H4" s="3">
        <v>1</v>
      </c>
      <c r="I4" s="3">
        <v>1</v>
      </c>
    </row>
    <row r="5" spans="1:9" ht="21" customHeight="1" x14ac:dyDescent="0.2">
      <c r="A5" s="2">
        <v>3</v>
      </c>
      <c r="B5" s="2" t="s">
        <v>119</v>
      </c>
      <c r="C5" s="2" t="s">
        <v>120</v>
      </c>
      <c r="D5" s="2" t="s">
        <v>121</v>
      </c>
      <c r="E5" s="2" t="s">
        <v>122</v>
      </c>
      <c r="F5" s="2" t="s">
        <v>115</v>
      </c>
      <c r="G5" s="3">
        <v>1</v>
      </c>
      <c r="H5" s="3">
        <v>1</v>
      </c>
      <c r="I5" s="3">
        <v>1</v>
      </c>
    </row>
    <row r="6" spans="1:9" ht="21" customHeight="1" x14ac:dyDescent="0.2">
      <c r="A6" s="2">
        <v>4</v>
      </c>
      <c r="B6" s="2" t="s">
        <v>123</v>
      </c>
      <c r="C6" s="2" t="s">
        <v>124</v>
      </c>
      <c r="D6" s="2" t="s">
        <v>12</v>
      </c>
      <c r="E6" s="2" t="s">
        <v>114</v>
      </c>
      <c r="F6" s="2" t="s">
        <v>115</v>
      </c>
      <c r="G6" s="3">
        <v>1</v>
      </c>
      <c r="H6" s="3">
        <v>1</v>
      </c>
      <c r="I6" s="3">
        <v>1</v>
      </c>
    </row>
    <row r="7" spans="1:9" ht="21" customHeight="1" x14ac:dyDescent="0.2">
      <c r="A7" s="2">
        <v>5</v>
      </c>
      <c r="B7" s="2" t="s">
        <v>125</v>
      </c>
      <c r="C7" s="2" t="s">
        <v>126</v>
      </c>
      <c r="D7" s="2" t="s">
        <v>12</v>
      </c>
      <c r="E7" s="2" t="s">
        <v>122</v>
      </c>
      <c r="F7" s="2" t="s">
        <v>115</v>
      </c>
      <c r="G7" s="3">
        <v>1</v>
      </c>
      <c r="H7" s="3">
        <v>1</v>
      </c>
      <c r="I7" s="3">
        <v>1</v>
      </c>
    </row>
    <row r="8" spans="1:9" ht="21" customHeight="1" x14ac:dyDescent="0.2">
      <c r="A8" s="2">
        <v>6</v>
      </c>
      <c r="B8" s="2" t="s">
        <v>127</v>
      </c>
      <c r="C8" s="2" t="s">
        <v>128</v>
      </c>
      <c r="D8" s="2" t="s">
        <v>121</v>
      </c>
      <c r="E8" s="2" t="s">
        <v>114</v>
      </c>
      <c r="F8" s="2" t="s">
        <v>115</v>
      </c>
      <c r="G8" s="3">
        <v>1</v>
      </c>
      <c r="H8" s="3">
        <v>1</v>
      </c>
      <c r="I8" s="3">
        <v>1</v>
      </c>
    </row>
    <row r="9" spans="1:9" ht="21" customHeight="1" x14ac:dyDescent="0.2">
      <c r="A9" s="2">
        <v>7</v>
      </c>
      <c r="B9" s="2" t="s">
        <v>129</v>
      </c>
      <c r="C9" s="2"/>
      <c r="D9" s="2" t="s">
        <v>12</v>
      </c>
      <c r="E9" s="2" t="s">
        <v>114</v>
      </c>
      <c r="F9" s="2" t="s">
        <v>115</v>
      </c>
      <c r="G9" s="3">
        <v>1</v>
      </c>
      <c r="H9" s="3">
        <v>1</v>
      </c>
      <c r="I9" s="3">
        <v>1</v>
      </c>
    </row>
    <row r="10" spans="1:9" ht="21" customHeight="1" x14ac:dyDescent="0.2">
      <c r="A10" s="2">
        <v>8</v>
      </c>
      <c r="B10" s="2" t="s">
        <v>130</v>
      </c>
      <c r="C10" s="2" t="s">
        <v>131</v>
      </c>
      <c r="D10" s="2" t="s">
        <v>66</v>
      </c>
      <c r="E10" s="2" t="s">
        <v>122</v>
      </c>
      <c r="F10" s="2" t="s">
        <v>132</v>
      </c>
      <c r="G10" s="3">
        <v>1</v>
      </c>
      <c r="H10" s="3">
        <v>1</v>
      </c>
      <c r="I10" s="3">
        <v>1</v>
      </c>
    </row>
    <row r="11" spans="1:9" customFormat="1" ht="21" customHeight="1" x14ac:dyDescent="0.2">
      <c r="A11" s="2">
        <v>9</v>
      </c>
      <c r="B11" s="2" t="s">
        <v>133</v>
      </c>
      <c r="C11" s="2" t="s">
        <v>134</v>
      </c>
      <c r="D11" s="2" t="s">
        <v>66</v>
      </c>
      <c r="E11" s="2" t="s">
        <v>122</v>
      </c>
      <c r="F11" s="2" t="s">
        <v>115</v>
      </c>
      <c r="G11" s="3"/>
      <c r="H11" s="3"/>
      <c r="I11" s="3"/>
    </row>
    <row r="12" spans="1:9" ht="21" customHeight="1" x14ac:dyDescent="0.2">
      <c r="A12" s="2">
        <v>10</v>
      </c>
      <c r="B12" s="2" t="s">
        <v>135</v>
      </c>
      <c r="C12" s="2" t="s">
        <v>136</v>
      </c>
      <c r="D12" s="2" t="s">
        <v>89</v>
      </c>
      <c r="E12" s="2" t="s">
        <v>114</v>
      </c>
      <c r="F12" s="2" t="s">
        <v>115</v>
      </c>
      <c r="G12" s="3">
        <v>2</v>
      </c>
      <c r="H12" s="3">
        <v>3</v>
      </c>
      <c r="I12" s="3">
        <v>1</v>
      </c>
    </row>
    <row r="13" spans="1:9" ht="21" customHeight="1" x14ac:dyDescent="0.2">
      <c r="A13" s="2">
        <v>11</v>
      </c>
      <c r="B13" s="2" t="s">
        <v>137</v>
      </c>
      <c r="C13" s="2" t="s">
        <v>138</v>
      </c>
      <c r="D13" s="2" t="s">
        <v>89</v>
      </c>
      <c r="E13" s="2" t="s">
        <v>114</v>
      </c>
      <c r="F13" s="2" t="s">
        <v>115</v>
      </c>
      <c r="G13" s="3">
        <v>2</v>
      </c>
      <c r="H13" s="3">
        <v>3</v>
      </c>
      <c r="I13" s="3">
        <v>1</v>
      </c>
    </row>
    <row r="14" spans="1:9" ht="21" customHeight="1" x14ac:dyDescent="0.2">
      <c r="A14" s="2">
        <v>12</v>
      </c>
      <c r="B14" s="2" t="s">
        <v>139</v>
      </c>
      <c r="C14" s="2" t="s">
        <v>140</v>
      </c>
      <c r="D14" s="2" t="s">
        <v>89</v>
      </c>
      <c r="E14" s="2" t="s">
        <v>114</v>
      </c>
      <c r="F14" s="2" t="s">
        <v>115</v>
      </c>
      <c r="G14" s="3">
        <v>2</v>
      </c>
      <c r="H14" s="3">
        <v>3</v>
      </c>
      <c r="I14" s="3">
        <v>1</v>
      </c>
    </row>
    <row r="15" spans="1:9" ht="21" customHeight="1" x14ac:dyDescent="0.2">
      <c r="A15" s="2">
        <v>13</v>
      </c>
      <c r="B15" s="2" t="s">
        <v>141</v>
      </c>
      <c r="C15" s="2"/>
      <c r="D15" s="2" t="s">
        <v>89</v>
      </c>
      <c r="E15" s="2" t="s">
        <v>114</v>
      </c>
      <c r="F15" s="2" t="s">
        <v>115</v>
      </c>
      <c r="G15" s="3">
        <v>2</v>
      </c>
      <c r="H15" s="3">
        <v>3</v>
      </c>
      <c r="I15" s="3">
        <v>1</v>
      </c>
    </row>
    <row r="16" spans="1:9" ht="21" customHeight="1" x14ac:dyDescent="0.2">
      <c r="A16" s="2">
        <v>14</v>
      </c>
      <c r="B16" s="2" t="s">
        <v>142</v>
      </c>
      <c r="C16" s="2" t="s">
        <v>143</v>
      </c>
      <c r="D16" s="2" t="s">
        <v>85</v>
      </c>
      <c r="E16" s="2" t="s">
        <v>114</v>
      </c>
      <c r="F16" s="2" t="s">
        <v>115</v>
      </c>
      <c r="G16" s="3">
        <v>2</v>
      </c>
      <c r="H16" s="3">
        <v>3</v>
      </c>
      <c r="I16" s="3">
        <v>1</v>
      </c>
    </row>
    <row r="17" spans="1:9" ht="21" customHeight="1" x14ac:dyDescent="0.2">
      <c r="A17" s="2">
        <v>15</v>
      </c>
      <c r="B17" s="2" t="s">
        <v>144</v>
      </c>
      <c r="C17" s="2" t="s">
        <v>145</v>
      </c>
      <c r="D17" s="2" t="s">
        <v>85</v>
      </c>
      <c r="E17" s="2" t="s">
        <v>114</v>
      </c>
      <c r="F17" s="2" t="s">
        <v>115</v>
      </c>
      <c r="G17" s="3">
        <v>2</v>
      </c>
      <c r="H17" s="3">
        <v>3</v>
      </c>
      <c r="I17" s="3">
        <v>1</v>
      </c>
    </row>
    <row r="18" spans="1:9" ht="21" customHeight="1" x14ac:dyDescent="0.2">
      <c r="A18" s="2">
        <v>16</v>
      </c>
      <c r="B18" s="2" t="s">
        <v>146</v>
      </c>
      <c r="C18" s="2" t="s">
        <v>147</v>
      </c>
      <c r="D18" s="2" t="s">
        <v>85</v>
      </c>
      <c r="E18" s="2" t="s">
        <v>114</v>
      </c>
      <c r="F18" s="2" t="s">
        <v>115</v>
      </c>
      <c r="G18" s="3">
        <v>2</v>
      </c>
      <c r="H18" s="3">
        <v>3</v>
      </c>
      <c r="I18" s="3">
        <v>1</v>
      </c>
    </row>
    <row r="19" spans="1:9" ht="21" customHeight="1" x14ac:dyDescent="0.2">
      <c r="A19" s="2">
        <v>17</v>
      </c>
      <c r="B19" s="2" t="s">
        <v>148</v>
      </c>
      <c r="C19" s="2"/>
      <c r="D19" s="2" t="s">
        <v>89</v>
      </c>
      <c r="E19" s="2" t="s">
        <v>149</v>
      </c>
      <c r="F19" s="2" t="s">
        <v>115</v>
      </c>
      <c r="G19" s="3"/>
      <c r="H19" s="2"/>
      <c r="I19" s="3"/>
    </row>
    <row r="20" spans="1:9" ht="21" customHeight="1" x14ac:dyDescent="0.2">
      <c r="A20" s="2"/>
      <c r="B20" s="2"/>
      <c r="C20" s="2"/>
      <c r="D20" s="2"/>
      <c r="E20" s="2" t="s">
        <v>48</v>
      </c>
      <c r="F20" s="2">
        <v>17</v>
      </c>
      <c r="G20" s="3"/>
      <c r="H20" s="2"/>
      <c r="I20" s="3">
        <f>SUM(I12:I18)</f>
        <v>7</v>
      </c>
    </row>
  </sheetData>
  <autoFilter ref="A2:I20" xr:uid="{00000000-0009-0000-0000-000003000000}">
    <sortState xmlns:xlrd2="http://schemas.microsoft.com/office/spreadsheetml/2017/richdata2" ref="A2:I20">
      <sortCondition ref="H31"/>
    </sortState>
  </autoFilter>
  <mergeCells count="1">
    <mergeCell ref="A1:F1"/>
  </mergeCells>
  <phoneticPr fontId="8" type="noConversion"/>
  <pageMargins left="0.7" right="0.7" top="0.75" bottom="0.75" header="0.3" footer="0.3"/>
  <pageSetup paperSize="9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道路、街巷-面积</vt:lpstr>
      <vt:lpstr>厕所-数量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WG</cp:lastModifiedBy>
  <cp:lastPrinted>2022-04-20T07:56:00Z</cp:lastPrinted>
  <dcterms:created xsi:type="dcterms:W3CDTF">2015-06-05T18:17:00Z</dcterms:created>
  <dcterms:modified xsi:type="dcterms:W3CDTF">2025-12-31T03:25:05Z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453FA0260CD34112AE90B244BA9B228F_13</vt:lpwstr>
  </property>
  <property fmtid="{D5CDD505-2E9C-101B-9397-08002B2CF9AE}" pid="3" name="KSOProductBuildVer">
    <vt:lpwstr>2052-12.1.0.23125</vt:lpwstr>
  </property>
</Properties>
</file>